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lingtonva-my.sharepoint.com/personal/awinquist_arlingtonva_us/Documents/Web Site/2021/streamlined/"/>
    </mc:Choice>
  </mc:AlternateContent>
  <xr:revisionPtr revIDLastSave="0" documentId="8_{4767B2C0-0CA3-47BB-ACAB-5F1DDFE4035B}" xr6:coauthVersionLast="47" xr6:coauthVersionMax="47" xr10:uidLastSave="{00000000-0000-0000-0000-000000000000}"/>
  <bookViews>
    <workbookView xWindow="-110" yWindow="-110" windowWidth="19420" windowHeight="10420" xr2:uid="{D70F9808-F3B6-4F9D-B6E0-DB8A1399EA8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I24" i="1"/>
  <c r="I23" i="1"/>
  <c r="I22" i="1"/>
  <c r="D14" i="1"/>
  <c r="D24" i="1"/>
  <c r="H24" i="1" s="1"/>
  <c r="D23" i="1"/>
  <c r="H23" i="1" s="1"/>
  <c r="D22" i="1"/>
  <c r="H22" i="1" s="1"/>
  <c r="D21" i="1"/>
  <c r="D25" i="1" s="1"/>
  <c r="H17" i="1" l="1"/>
  <c r="I17" i="1" s="1"/>
  <c r="H16" i="1"/>
  <c r="I16" i="1" s="1"/>
  <c r="H14" i="1"/>
  <c r="H21" i="1"/>
  <c r="I21" i="1" s="1"/>
  <c r="D15" i="1"/>
  <c r="D18" i="1" l="1"/>
  <c r="I14" i="1"/>
  <c r="H15" i="1"/>
  <c r="I15" i="1" s="1"/>
  <c r="E25" i="1" l="1"/>
  <c r="E18" i="1"/>
</calcChain>
</file>

<file path=xl/sharedStrings.xml><?xml version="1.0" encoding="utf-8"?>
<sst xmlns="http://schemas.openxmlformats.org/spreadsheetml/2006/main" count="37" uniqueCount="29">
  <si>
    <t>TABLE 1</t>
  </si>
  <si>
    <t>Impervious cover increase (SF)</t>
  </si>
  <si>
    <t>Minimum required storage volume (cf)</t>
  </si>
  <si>
    <t>0-99</t>
  </si>
  <si>
    <t>100-199</t>
  </si>
  <si>
    <t>200-299</t>
  </si>
  <si>
    <t>300-499</t>
  </si>
  <si>
    <t>500-750</t>
  </si>
  <si>
    <t>Minimum required storage volume from Table 1 (cf)</t>
  </si>
  <si>
    <t>Downspout</t>
  </si>
  <si>
    <t>Release</t>
  </si>
  <si>
    <t>DDA</t>
  </si>
  <si>
    <t>Roof area (SF)</t>
  </si>
  <si>
    <t>Sizing (in)</t>
  </si>
  <si>
    <t>Volume (cf)</t>
  </si>
  <si>
    <t>Drywell ID</t>
  </si>
  <si>
    <t>Drywell unit volume (gal)</t>
  </si>
  <si>
    <t>Number of drywells required</t>
  </si>
  <si>
    <t>Drywell Validation</t>
  </si>
  <si>
    <t>D-DW-1</t>
  </si>
  <si>
    <t>D-DW-2</t>
  </si>
  <si>
    <t>D-DW-3</t>
  </si>
  <si>
    <t>D-DW-4</t>
  </si>
  <si>
    <t>NDDA</t>
  </si>
  <si>
    <t>N-DW-1</t>
  </si>
  <si>
    <t>N-DW-2</t>
  </si>
  <si>
    <t>N-DW-3</t>
  </si>
  <si>
    <t>N-DW-4</t>
  </si>
  <si>
    <t>Sizing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</si>
</sst>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FFD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/>
    <xf numFmtId="0" fontId="1" fillId="0" borderId="0" xfId="1"/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" fontId="6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1" xfId="0" applyFont="1" applyBorder="1" applyAlignment="1">
      <alignment wrapText="1"/>
    </xf>
    <xf numFmtId="164" fontId="1" fillId="3" borderId="1" xfId="1" applyNumberFormat="1" applyFill="1" applyBorder="1" applyAlignment="1">
      <alignment horizontal="center"/>
    </xf>
    <xf numFmtId="0" fontId="9" fillId="4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6" fillId="4" borderId="2" xfId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left" vertical="center"/>
    </xf>
    <xf numFmtId="1" fontId="1" fillId="3" borderId="1" xfId="1" applyNumberFormat="1" applyFill="1" applyBorder="1" applyAlignment="1">
      <alignment horizontal="center"/>
    </xf>
    <xf numFmtId="164" fontId="2" fillId="0" borderId="0" xfId="0" applyNumberFormat="1" applyFont="1"/>
    <xf numFmtId="0" fontId="8" fillId="0" borderId="0" xfId="0" applyFont="1"/>
  </cellXfs>
  <cellStyles count="2">
    <cellStyle name="Normal" xfId="0" builtinId="0"/>
    <cellStyle name="Normal 6" xfId="1" xr:uid="{F4B16179-FA2F-4E17-82F3-4A2DD3F7E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549C-7C8B-40A1-A39D-F070D76EE586}">
  <dimension ref="A2:Z52"/>
  <sheetViews>
    <sheetView tabSelected="1" topLeftCell="A3" zoomScale="70" zoomScaleNormal="70" workbookViewId="0">
      <selection activeCell="C21" sqref="C21"/>
    </sheetView>
  </sheetViews>
  <sheetFormatPr defaultRowHeight="14.5" x14ac:dyDescent="0.35"/>
  <cols>
    <col min="1" max="1" width="8" customWidth="1"/>
    <col min="2" max="2" width="17.1796875" customWidth="1"/>
    <col min="3" max="3" width="14.81640625" customWidth="1"/>
    <col min="4" max="4" width="17.7265625" customWidth="1"/>
    <col min="8" max="8" width="10" customWidth="1"/>
  </cols>
  <sheetData>
    <row r="2" spans="1:9" x14ac:dyDescent="0.35">
      <c r="C2" s="5" t="s">
        <v>0</v>
      </c>
    </row>
    <row r="3" spans="1:9" ht="49" customHeight="1" x14ac:dyDescent="0.35">
      <c r="C3" s="6" t="s">
        <v>1</v>
      </c>
      <c r="D3" s="6" t="s">
        <v>2</v>
      </c>
    </row>
    <row r="4" spans="1:9" x14ac:dyDescent="0.35">
      <c r="C4" s="7" t="s">
        <v>3</v>
      </c>
      <c r="D4" s="7">
        <v>10</v>
      </c>
    </row>
    <row r="5" spans="1:9" x14ac:dyDescent="0.35">
      <c r="C5" s="7" t="s">
        <v>4</v>
      </c>
      <c r="D5" s="7">
        <v>22</v>
      </c>
    </row>
    <row r="6" spans="1:9" x14ac:dyDescent="0.35">
      <c r="C6" s="7" t="s">
        <v>5</v>
      </c>
      <c r="D6" s="7">
        <v>29</v>
      </c>
    </row>
    <row r="7" spans="1:9" x14ac:dyDescent="0.35">
      <c r="C7" s="7" t="s">
        <v>6</v>
      </c>
      <c r="D7" s="7">
        <v>51</v>
      </c>
    </row>
    <row r="8" spans="1:9" x14ac:dyDescent="0.35">
      <c r="C8" s="7" t="s">
        <v>7</v>
      </c>
      <c r="D8" s="7">
        <v>77</v>
      </c>
    </row>
    <row r="10" spans="1:9" ht="48" customHeight="1" x14ac:dyDescent="0.35">
      <c r="C10" s="6" t="s">
        <v>1</v>
      </c>
      <c r="D10" s="6" t="s">
        <v>8</v>
      </c>
    </row>
    <row r="11" spans="1:9" x14ac:dyDescent="0.35">
      <c r="C11" s="3"/>
      <c r="D11" s="3"/>
    </row>
    <row r="12" spans="1:9" ht="18.5" x14ac:dyDescent="0.45">
      <c r="A12" s="1" t="s">
        <v>9</v>
      </c>
      <c r="F12" s="1" t="s">
        <v>10</v>
      </c>
    </row>
    <row r="13" spans="1:9" ht="52" x14ac:dyDescent="0.35">
      <c r="A13" s="8" t="s">
        <v>11</v>
      </c>
      <c r="B13" s="9" t="s">
        <v>12</v>
      </c>
      <c r="C13" s="9" t="s">
        <v>13</v>
      </c>
      <c r="D13" s="9" t="s">
        <v>14</v>
      </c>
      <c r="F13" s="9" t="s">
        <v>15</v>
      </c>
      <c r="G13" s="9" t="s">
        <v>16</v>
      </c>
      <c r="H13" s="9" t="s">
        <v>17</v>
      </c>
      <c r="I13" s="10" t="s">
        <v>18</v>
      </c>
    </row>
    <row r="14" spans="1:9" x14ac:dyDescent="0.35">
      <c r="A14" s="11">
        <v>1</v>
      </c>
      <c r="B14" s="3"/>
      <c r="C14" s="3"/>
      <c r="D14" s="7">
        <f>B14*0.95*(C14/12)</f>
        <v>0</v>
      </c>
      <c r="F14" s="4" t="s">
        <v>19</v>
      </c>
      <c r="G14" s="4">
        <v>50</v>
      </c>
      <c r="H14" s="13">
        <f>ROUNDUP(D14/(G14/7.48),0)</f>
        <v>0</v>
      </c>
      <c r="I14" s="12" t="str">
        <f>IF(B14="","",(IF(H14&gt;4,"ERROR -Max is 4","Pass")))</f>
        <v/>
      </c>
    </row>
    <row r="15" spans="1:9" x14ac:dyDescent="0.35">
      <c r="A15" s="11">
        <v>2</v>
      </c>
      <c r="B15" s="3"/>
      <c r="C15" s="3"/>
      <c r="D15" s="7">
        <f>B15*0.95*(C15/12)</f>
        <v>0</v>
      </c>
      <c r="F15" s="4" t="s">
        <v>20</v>
      </c>
      <c r="G15" s="4">
        <v>50</v>
      </c>
      <c r="H15" s="13">
        <f>ROUNDUP(D15/(G15/7.48),0)</f>
        <v>0</v>
      </c>
      <c r="I15" s="12" t="str">
        <f>IF(B15="","",(IF(H15&gt;4,"ERROR -Max is 4","Pass")))</f>
        <v/>
      </c>
    </row>
    <row r="16" spans="1:9" x14ac:dyDescent="0.35">
      <c r="A16" s="11">
        <v>3</v>
      </c>
      <c r="B16" s="3"/>
      <c r="C16" s="3"/>
      <c r="D16" s="7">
        <f>B16*0.95*(C16/12)</f>
        <v>0</v>
      </c>
      <c r="F16" s="4" t="s">
        <v>21</v>
      </c>
      <c r="G16" s="4">
        <v>50</v>
      </c>
      <c r="H16" s="13">
        <f>ROUNDUP(D16/(G16/7.48),0)</f>
        <v>0</v>
      </c>
      <c r="I16" s="12" t="str">
        <f>IF(B16="","",(IF(H16&gt;4,"ERROR -Max is 4","Pass")))</f>
        <v/>
      </c>
    </row>
    <row r="17" spans="1:9" x14ac:dyDescent="0.35">
      <c r="A17" s="11">
        <v>4</v>
      </c>
      <c r="B17" s="3"/>
      <c r="C17" s="3"/>
      <c r="D17" s="7">
        <f>B17*0.95*(C17/12)</f>
        <v>0</v>
      </c>
      <c r="F17" s="4" t="s">
        <v>22</v>
      </c>
      <c r="G17" s="4">
        <v>50</v>
      </c>
      <c r="H17" s="13">
        <f>ROUNDUP(D17/(G17/7.48),0)</f>
        <v>0</v>
      </c>
      <c r="I17" s="12" t="str">
        <f>IF(B17="","",(IF(H17&gt;4,"ERROR -Max is 4","Pass")))</f>
        <v/>
      </c>
    </row>
    <row r="18" spans="1:9" x14ac:dyDescent="0.35">
      <c r="D18" s="14">
        <f>SUM(D14:D17)</f>
        <v>0</v>
      </c>
      <c r="E18" s="15" t="str">
        <f>IF(D18&gt;D11, "OK","Check that drywell sizing is maximized before proceeding to NDDA downspouts")</f>
        <v>Check that drywell sizing is maximized before proceeding to NDDA downspouts</v>
      </c>
    </row>
    <row r="19" spans="1:9" x14ac:dyDescent="0.35">
      <c r="D19" s="14"/>
      <c r="E19" s="15"/>
    </row>
    <row r="20" spans="1:9" ht="52" x14ac:dyDescent="0.35">
      <c r="A20" s="8" t="s">
        <v>23</v>
      </c>
      <c r="B20" s="9" t="s">
        <v>12</v>
      </c>
      <c r="C20" s="9" t="s">
        <v>13</v>
      </c>
      <c r="D20" s="9" t="s">
        <v>14</v>
      </c>
      <c r="F20" s="9" t="s">
        <v>15</v>
      </c>
      <c r="G20" s="9" t="s">
        <v>16</v>
      </c>
      <c r="H20" s="9" t="s">
        <v>17</v>
      </c>
      <c r="I20" s="10" t="s">
        <v>18</v>
      </c>
    </row>
    <row r="21" spans="1:9" x14ac:dyDescent="0.35">
      <c r="A21" s="11">
        <v>1</v>
      </c>
      <c r="B21" s="3"/>
      <c r="C21" s="3"/>
      <c r="D21" s="7">
        <f>B21*0.95*(C21/12)</f>
        <v>0</v>
      </c>
      <c r="F21" s="4" t="s">
        <v>24</v>
      </c>
      <c r="G21" s="4">
        <v>50</v>
      </c>
      <c r="H21" s="13">
        <f>ROUNDUP(D21/(G21/7.48),0)</f>
        <v>0</v>
      </c>
      <c r="I21" s="12" t="str">
        <f>IF(B21="","",(IF(H21&gt;4,"ERROR -Max is 4","Pass")))</f>
        <v/>
      </c>
    </row>
    <row r="22" spans="1:9" x14ac:dyDescent="0.35">
      <c r="A22" s="11">
        <v>2</v>
      </c>
      <c r="B22" s="3"/>
      <c r="C22" s="3"/>
      <c r="D22" s="7">
        <f>B22*0.95*(C22/12)</f>
        <v>0</v>
      </c>
      <c r="F22" s="4" t="s">
        <v>25</v>
      </c>
      <c r="G22" s="4">
        <v>50</v>
      </c>
      <c r="H22" s="13">
        <f>ROUNDUP(D22/(G22/7.48),0)</f>
        <v>0</v>
      </c>
      <c r="I22" s="12" t="str">
        <f>IF(B22="","",(IF(H22&gt;4,"ERROR -Max is 4","Pass")))</f>
        <v/>
      </c>
    </row>
    <row r="23" spans="1:9" x14ac:dyDescent="0.35">
      <c r="A23" s="11">
        <v>3</v>
      </c>
      <c r="B23" s="3"/>
      <c r="C23" s="3"/>
      <c r="D23" s="7">
        <f>B23*0.95*(C23/12)</f>
        <v>0</v>
      </c>
      <c r="F23" s="4" t="s">
        <v>26</v>
      </c>
      <c r="G23" s="4">
        <v>50</v>
      </c>
      <c r="H23" s="13">
        <f>ROUNDUP(D23/(G23/7.48),0)</f>
        <v>0</v>
      </c>
      <c r="I23" s="12" t="str">
        <f>IF(B23="","",(IF(H23&gt;4,"ERROR -Max is 4","Pass")))</f>
        <v/>
      </c>
    </row>
    <row r="24" spans="1:9" x14ac:dyDescent="0.35">
      <c r="A24" s="11">
        <v>4</v>
      </c>
      <c r="B24" s="3"/>
      <c r="C24" s="3"/>
      <c r="D24" s="7">
        <f>B24*0.95*(C24/12)</f>
        <v>0</v>
      </c>
      <c r="F24" s="4" t="s">
        <v>27</v>
      </c>
      <c r="G24" s="4">
        <v>50</v>
      </c>
      <c r="H24" s="13">
        <f>ROUNDUP(D24/(G24/7.48),0)</f>
        <v>0</v>
      </c>
      <c r="I24" s="12" t="str">
        <f>IF(B24="","",(IF(H24&gt;4,"ERROR -Max is 4","Pass")))</f>
        <v/>
      </c>
    </row>
    <row r="25" spans="1:9" x14ac:dyDescent="0.35">
      <c r="D25" s="14">
        <f>SUM(D21:D24)</f>
        <v>0</v>
      </c>
      <c r="E25" s="15" t="str">
        <f>IF(D25+D18&gt;D11, "OK","Check that drywell sizing is maximized before speaking with plan reviewer")</f>
        <v>Check that drywell sizing is maximized before speaking with plan reviewer</v>
      </c>
    </row>
    <row r="47" spans="6:26" ht="18.5" x14ac:dyDescent="0.45">
      <c r="G47" s="1" t="s">
        <v>28</v>
      </c>
      <c r="H47" s="2"/>
      <c r="I47" s="2"/>
      <c r="J47" s="2"/>
      <c r="K47" s="2"/>
      <c r="L47" s="2"/>
    </row>
    <row r="48" spans="6:26" x14ac:dyDescent="0.35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8:26" x14ac:dyDescent="0.35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8:26" x14ac:dyDescent="0.35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8:26" x14ac:dyDescent="0.35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8:26" x14ac:dyDescent="0.35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</sheetData>
  <dataValidations count="1">
    <dataValidation type="decimal" allowBlank="1" showInputMessage="1" showErrorMessage="1" error="Sizing must be between 0.5&quot; and 1.0&quot;" prompt="Minimum 0.5&quot; and maximum 1.0&quot;" sqref="C14:C17 C21:C24" xr:uid="{3EA5C13A-7FA9-4745-940D-CA8666D18D45}">
      <formula1>0.5</formula1>
      <formula2>1</formula2>
    </dataValidation>
  </dataValidations>
  <pageMargins left="0.7" right="0.7" top="0.75" bottom="0.75" header="0.3" footer="0.3"/>
  <pageSetup orientation="portrait" horizontalDpi="1200" verticalDpi="1200" r:id="rId1"/>
  <ignoredErrors>
    <ignoredError sqref="I14:I17 I21:I24 J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E173B5D26234B9CAE75315317A990" ma:contentTypeVersion="21" ma:contentTypeDescription="Create a new document." ma:contentTypeScope="" ma:versionID="51c30325ada26248af3ef9e1ab8a794b">
  <xsd:schema xmlns:xsd="http://www.w3.org/2001/XMLSchema" xmlns:xs="http://www.w3.org/2001/XMLSchema" xmlns:p="http://schemas.microsoft.com/office/2006/metadata/properties" xmlns:ns3="6eaf602a-6f90-4fc3-8881-511b72ba2e30" xmlns:ns4="24580ede-f250-4c3f-8476-7b696b5ee04e" targetNamespace="http://schemas.microsoft.com/office/2006/metadata/properties" ma:root="true" ma:fieldsID="25dba688fd6f6d3492f723dee0c4674b" ns3:_="" ns4:_="">
    <xsd:import namespace="6eaf602a-6f90-4fc3-8881-511b72ba2e30"/>
    <xsd:import namespace="24580ede-f250-4c3f-8476-7b696b5ee04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f602a-6f90-4fc3-8881-511b72ba2e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80ede-f250-4c3f-8476-7b696b5ee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c89badf8-0cd2-4e7b-b9e9-f8f3d3755954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27FBC9-82A2-4B81-A769-94C4A09BC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f602a-6f90-4fc3-8881-511b72ba2e30"/>
    <ds:schemaRef ds:uri="24580ede-f250-4c3f-8476-7b696b5ee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4053B-C446-438D-9762-1420F6E806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C2FF62-2889-4891-B4E2-490DEFA5788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26FBB1D-3F9D-45E9-83F8-8940B756A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Papacosma</dc:creator>
  <cp:keywords/>
  <dc:description/>
  <cp:lastModifiedBy>Aileen Winquist</cp:lastModifiedBy>
  <cp:revision/>
  <dcterms:created xsi:type="dcterms:W3CDTF">2021-05-21T18:48:42Z</dcterms:created>
  <dcterms:modified xsi:type="dcterms:W3CDTF">2022-02-11T17:50:19Z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0x0101009DAE173B5D26234B9CAE75315317A990</vt:lpwstr>
  </property>
</Properties>
</file>